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95" windowWidth="18195" windowHeight="11700"/>
  </bookViews>
  <sheets>
    <sheet name="Arkusz1" sheetId="1" r:id="rId1"/>
    <sheet name="Arkusz2" sheetId="2" r:id="rId2"/>
  </sheets>
  <calcPr calcId="145621"/>
</workbook>
</file>

<file path=xl/calcChain.xml><?xml version="1.0" encoding="utf-8"?>
<calcChain xmlns="http://schemas.openxmlformats.org/spreadsheetml/2006/main">
  <c r="M14" i="1" l="1"/>
  <c r="M16" i="1" s="1"/>
  <c r="M19" i="1"/>
  <c r="M24" i="1"/>
  <c r="M27" i="1" s="1"/>
  <c r="M26" i="1" l="1"/>
  <c r="M25" i="1"/>
  <c r="H24" i="1"/>
  <c r="I24" i="1"/>
  <c r="J24" i="1"/>
  <c r="K24" i="1"/>
  <c r="L24" i="1"/>
  <c r="N24" i="1"/>
  <c r="N27" i="1" l="1"/>
  <c r="N19" i="1"/>
  <c r="N14" i="1"/>
  <c r="N16" i="1" s="1"/>
  <c r="L19" i="1"/>
  <c r="L14" i="1"/>
  <c r="L16" i="1" s="1"/>
  <c r="K19" i="1"/>
  <c r="K14" i="1"/>
  <c r="K16" i="1" s="1"/>
  <c r="J19" i="1"/>
  <c r="J14" i="1"/>
  <c r="J16" i="1" s="1"/>
  <c r="K27" i="1" l="1"/>
  <c r="L27" i="1"/>
  <c r="J27" i="1"/>
  <c r="N25" i="1"/>
  <c r="N26" i="1" s="1"/>
  <c r="L25" i="1"/>
  <c r="L26" i="1" s="1"/>
  <c r="K25" i="1"/>
  <c r="K26" i="1" s="1"/>
  <c r="J25" i="1"/>
  <c r="J26" i="1" s="1"/>
  <c r="E14" i="1"/>
  <c r="F14" i="1"/>
  <c r="G14" i="1"/>
  <c r="H14" i="1"/>
  <c r="I14" i="1"/>
  <c r="D14" i="1"/>
  <c r="G24" i="1" l="1"/>
  <c r="F24" i="1"/>
  <c r="E24" i="1"/>
  <c r="D24" i="1"/>
  <c r="I19" i="1"/>
  <c r="H19" i="1"/>
  <c r="G19" i="1"/>
  <c r="F19" i="1"/>
  <c r="E19" i="1"/>
  <c r="D19" i="1"/>
  <c r="I16" i="1"/>
  <c r="H16" i="1"/>
  <c r="G16" i="1"/>
  <c r="F16" i="1"/>
  <c r="E16" i="1"/>
  <c r="D16" i="1"/>
  <c r="D25" i="1" l="1"/>
  <c r="D26" i="1" s="1"/>
  <c r="I27" i="1"/>
  <c r="E27" i="1"/>
  <c r="H25" i="1"/>
  <c r="H26" i="1" s="1"/>
  <c r="F27" i="1"/>
  <c r="E25" i="1"/>
  <c r="E26" i="1" s="1"/>
  <c r="I25" i="1"/>
  <c r="I26" i="1" s="1"/>
  <c r="F25" i="1"/>
  <c r="F26" i="1" s="1"/>
  <c r="G27" i="1"/>
  <c r="G25" i="1"/>
  <c r="G26" i="1" s="1"/>
  <c r="D27" i="1"/>
  <c r="H27" i="1"/>
</calcChain>
</file>

<file path=xl/sharedStrings.xml><?xml version="1.0" encoding="utf-8"?>
<sst xmlns="http://schemas.openxmlformats.org/spreadsheetml/2006/main" count="23" uniqueCount="23">
  <si>
    <t>( w złotych)</t>
  </si>
  <si>
    <t>Prognoza</t>
  </si>
  <si>
    <t>1. Dochody własne</t>
  </si>
  <si>
    <t>w tym:</t>
  </si>
  <si>
    <t>udziały w podatku dochodowym od osób fizycznych i prawnych</t>
  </si>
  <si>
    <t>podatek od nieruchomości</t>
  </si>
  <si>
    <t>2. subwencja z budżetu państwa</t>
  </si>
  <si>
    <t>3. dotacje i środki na dofinansowanie zadań pozyskane z innych źródeł</t>
  </si>
  <si>
    <t>I.  OGÓŁEM DOCHODY BUDŻETU</t>
  </si>
  <si>
    <t>II. KREDYT/POŻYCZKA</t>
  </si>
  <si>
    <t>III.RAZEM I+II</t>
  </si>
  <si>
    <t>4.Wydatki bieżące budżetu (bez odsetek od kredytów i poręczenia)</t>
  </si>
  <si>
    <t>5.Wydatki majątkowe</t>
  </si>
  <si>
    <t>V. RAZEM  POZ.  6+7+8</t>
  </si>
  <si>
    <t>RAZEM  IV + V</t>
  </si>
  <si>
    <t>WYNIK FINANSOWY</t>
  </si>
  <si>
    <t>℅ udział poz. V w rocznych dochodach</t>
  </si>
  <si>
    <t>6. odsetki od kredytów i pożyczek, wykup obligacji</t>
  </si>
  <si>
    <t xml:space="preserve">7. spłata kredytów i pożyczek w tym :      </t>
  </si>
  <si>
    <t>IV.WYDATKI BUDŻETU  (4+5)</t>
  </si>
  <si>
    <t>spłata kredytu wskazanego                               w uchwale</t>
  </si>
  <si>
    <t>Wykonanie</t>
  </si>
  <si>
    <r>
      <t xml:space="preserve">9. </t>
    </r>
    <r>
      <rPr>
        <i/>
        <sz val="10"/>
        <rFont val="Arial"/>
        <family val="2"/>
        <charset val="238"/>
      </rPr>
      <t>udzielone poręczenie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</si>
</sst>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0_ ;\-0\ 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8"/>
      <name val="Arial"/>
      <charset val="238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Calibri"/>
      <family val="2"/>
      <charset val="238"/>
      <scheme val="minor"/>
    </font>
    <font>
      <i/>
      <sz val="1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6">
    <xf numFmtId="0" fontId="0" fillId="0" borderId="0" xfId="0"/>
    <xf numFmtId="0" fontId="3" fillId="0" borderId="0" xfId="0" applyFont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4" fillId="0" borderId="6" xfId="0" applyFont="1" applyBorder="1" applyAlignment="1">
      <alignment horizontal="center"/>
    </xf>
    <xf numFmtId="164" fontId="4" fillId="0" borderId="6" xfId="1" applyNumberFormat="1" applyFont="1" applyBorder="1" applyAlignment="1">
      <alignment horizontal="center"/>
    </xf>
    <xf numFmtId="0" fontId="8" fillId="0" borderId="5" xfId="0" applyFont="1" applyBorder="1" applyAlignment="1"/>
    <xf numFmtId="0" fontId="9" fillId="0" borderId="7" xfId="0" applyFont="1" applyBorder="1"/>
    <xf numFmtId="0" fontId="9" fillId="0" borderId="8" xfId="0" applyFont="1" applyBorder="1"/>
    <xf numFmtId="0" fontId="9" fillId="0" borderId="9" xfId="0" applyFont="1" applyBorder="1"/>
    <xf numFmtId="4" fontId="5" fillId="0" borderId="10" xfId="1" applyNumberFormat="1" applyFont="1" applyBorder="1"/>
    <xf numFmtId="3" fontId="5" fillId="0" borderId="10" xfId="1" applyNumberFormat="1" applyFont="1" applyBorder="1"/>
    <xf numFmtId="4" fontId="5" fillId="0" borderId="6" xfId="1" applyNumberFormat="1" applyFont="1" applyBorder="1" applyAlignment="1">
      <alignment vertical="center"/>
    </xf>
    <xf numFmtId="4" fontId="5" fillId="0" borderId="6" xfId="1" applyNumberFormat="1" applyFont="1" applyBorder="1"/>
    <xf numFmtId="4" fontId="5" fillId="0" borderId="5" xfId="1" applyNumberFormat="1" applyFont="1" applyBorder="1" applyAlignment="1">
      <alignment horizontal="right" vertical="center"/>
    </xf>
    <xf numFmtId="0" fontId="2" fillId="2" borderId="2" xfId="0" applyFont="1" applyFill="1" applyBorder="1"/>
    <xf numFmtId="0" fontId="2" fillId="2" borderId="3" xfId="0" applyFont="1" applyFill="1" applyBorder="1"/>
    <xf numFmtId="0" fontId="2" fillId="2" borderId="4" xfId="0" applyFont="1" applyFill="1" applyBorder="1"/>
    <xf numFmtId="4" fontId="11" fillId="2" borderId="5" xfId="1" applyNumberFormat="1" applyFont="1" applyFill="1" applyBorder="1" applyAlignment="1">
      <alignment vertical="center"/>
    </xf>
    <xf numFmtId="4" fontId="2" fillId="0" borderId="5" xfId="1" applyNumberFormat="1" applyFont="1" applyBorder="1"/>
    <xf numFmtId="4" fontId="2" fillId="2" borderId="5" xfId="1" applyNumberFormat="1" applyFont="1" applyFill="1" applyBorder="1"/>
    <xf numFmtId="4" fontId="5" fillId="0" borderId="5" xfId="1" applyNumberFormat="1" applyFont="1" applyBorder="1"/>
    <xf numFmtId="4" fontId="5" fillId="0" borderId="5" xfId="0" applyNumberFormat="1" applyFont="1" applyBorder="1"/>
    <xf numFmtId="0" fontId="5" fillId="2" borderId="2" xfId="0" applyFont="1" applyFill="1" applyBorder="1"/>
    <xf numFmtId="0" fontId="5" fillId="2" borderId="3" xfId="0" applyFont="1" applyFill="1" applyBorder="1"/>
    <xf numFmtId="0" fontId="5" fillId="2" borderId="4" xfId="0" applyFont="1" applyFill="1" applyBorder="1"/>
    <xf numFmtId="4" fontId="5" fillId="2" borderId="5" xfId="1" applyNumberFormat="1" applyFont="1" applyFill="1" applyBorder="1"/>
    <xf numFmtId="43" fontId="5" fillId="0" borderId="5" xfId="1" applyFont="1" applyBorder="1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Alignment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7" xfId="0" applyFont="1" applyBorder="1" applyAlignment="1"/>
    <xf numFmtId="0" fontId="10" fillId="0" borderId="8" xfId="0" applyFont="1" applyBorder="1" applyAlignment="1"/>
    <xf numFmtId="0" fontId="10" fillId="0" borderId="9" xfId="0" applyFont="1" applyBorder="1" applyAlignment="1"/>
    <xf numFmtId="0" fontId="0" fillId="0" borderId="1" xfId="0" applyBorder="1" applyAlignment="1">
      <alignment horizontal="right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5" fillId="0" borderId="2" xfId="0" applyFont="1" applyBorder="1" applyAlignment="1">
      <alignment wrapText="1"/>
    </xf>
    <xf numFmtId="0" fontId="5" fillId="0" borderId="3" xfId="0" applyFont="1" applyBorder="1" applyAlignment="1">
      <alignment wrapText="1"/>
    </xf>
    <xf numFmtId="0" fontId="5" fillId="0" borderId="4" xfId="0" applyFont="1" applyBorder="1" applyAlignment="1">
      <alignment wrapText="1"/>
    </xf>
    <xf numFmtId="9" fontId="2" fillId="2" borderId="2" xfId="2" applyFont="1" applyFill="1" applyBorder="1" applyAlignment="1">
      <alignment wrapText="1"/>
    </xf>
    <xf numFmtId="0" fontId="5" fillId="0" borderId="11" xfId="0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10" fillId="0" borderId="12" xfId="0" applyFont="1" applyBorder="1" applyAlignment="1">
      <alignment wrapText="1"/>
    </xf>
    <xf numFmtId="0" fontId="9" fillId="0" borderId="2" xfId="0" applyFont="1" applyBorder="1" applyAlignment="1">
      <alignment wrapText="1"/>
    </xf>
    <xf numFmtId="0" fontId="10" fillId="0" borderId="3" xfId="0" applyFont="1" applyBorder="1" applyAlignment="1">
      <alignment wrapText="1"/>
    </xf>
    <xf numFmtId="0" fontId="10" fillId="0" borderId="4" xfId="0" applyFont="1" applyBorder="1" applyAlignment="1">
      <alignment wrapText="1"/>
    </xf>
    <xf numFmtId="0" fontId="9" fillId="0" borderId="2" xfId="0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9" fillId="0" borderId="3" xfId="0" applyFont="1" applyBorder="1" applyAlignment="1">
      <alignment wrapText="1"/>
    </xf>
    <xf numFmtId="0" fontId="9" fillId="0" borderId="4" xfId="0" applyFont="1" applyBorder="1" applyAlignment="1">
      <alignment wrapText="1"/>
    </xf>
    <xf numFmtId="0" fontId="5" fillId="0" borderId="2" xfId="0" applyFont="1" applyBorder="1" applyAlignment="1">
      <alignment vertical="top" wrapText="1"/>
    </xf>
    <xf numFmtId="0" fontId="5" fillId="0" borderId="3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9" fillId="0" borderId="2" xfId="0" applyFont="1" applyBorder="1" applyAlignment="1">
      <alignment horizontal="left"/>
    </xf>
    <xf numFmtId="0" fontId="9" fillId="0" borderId="3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4" xfId="0" applyFont="1" applyBorder="1" applyAlignment="1">
      <alignment horizontal="left"/>
    </xf>
  </cellXfs>
  <cellStyles count="3">
    <cellStyle name="Dziesiętny" xfId="1" builtinId="3"/>
    <cellStyle name="Normalny" xfId="0" builtinId="0"/>
    <cellStyle name="Procentowy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7"/>
  <sheetViews>
    <sheetView tabSelected="1" zoomScaleNormal="100" workbookViewId="0">
      <selection activeCell="D3" sqref="D3:G3"/>
    </sheetView>
  </sheetViews>
  <sheetFormatPr defaultRowHeight="15" x14ac:dyDescent="0.25"/>
  <cols>
    <col min="3" max="3" width="9.140625" customWidth="1"/>
    <col min="4" max="4" width="17.28515625" customWidth="1"/>
    <col min="5" max="14" width="15.7109375" customWidth="1"/>
  </cols>
  <sheetData>
    <row r="2" spans="1:14" x14ac:dyDescent="0.25">
      <c r="D2" s="32"/>
      <c r="E2" s="32"/>
      <c r="F2" s="32"/>
      <c r="G2" s="32"/>
      <c r="H2" s="32"/>
    </row>
    <row r="3" spans="1:14" x14ac:dyDescent="0.25">
      <c r="D3" s="31"/>
      <c r="E3" s="31"/>
      <c r="F3" s="31"/>
      <c r="G3" s="31"/>
    </row>
    <row r="4" spans="1:14" x14ac:dyDescent="0.25">
      <c r="A4" s="29"/>
      <c r="B4" s="30"/>
      <c r="C4" s="30"/>
      <c r="D4" s="30"/>
      <c r="E4" s="30"/>
      <c r="F4" s="30"/>
      <c r="G4" s="30"/>
      <c r="H4" s="30"/>
      <c r="I4" s="30"/>
    </row>
    <row r="5" spans="1:14" x14ac:dyDescent="0.25">
      <c r="D5" s="1"/>
      <c r="E5" s="36" t="s">
        <v>0</v>
      </c>
      <c r="F5" s="36"/>
    </row>
    <row r="6" spans="1:14" x14ac:dyDescent="0.25">
      <c r="A6" s="2"/>
      <c r="B6" s="3"/>
      <c r="C6" s="4"/>
      <c r="D6" s="7" t="s">
        <v>21</v>
      </c>
      <c r="E6" s="37" t="s">
        <v>1</v>
      </c>
      <c r="F6" s="37"/>
      <c r="G6" s="37"/>
      <c r="H6" s="37"/>
      <c r="I6" s="37"/>
      <c r="J6" s="37"/>
      <c r="K6" s="37"/>
      <c r="L6" s="37"/>
      <c r="M6" s="37"/>
      <c r="N6" s="38"/>
    </row>
    <row r="7" spans="1:14" x14ac:dyDescent="0.25">
      <c r="A7" s="2"/>
      <c r="B7" s="3"/>
      <c r="C7" s="4"/>
      <c r="D7" s="5">
        <v>2015</v>
      </c>
      <c r="E7" s="6">
        <v>2016</v>
      </c>
      <c r="F7" s="6">
        <v>2017</v>
      </c>
      <c r="G7" s="6">
        <v>2018</v>
      </c>
      <c r="H7" s="6">
        <v>2019</v>
      </c>
      <c r="I7" s="6">
        <v>2020</v>
      </c>
      <c r="J7" s="6">
        <v>2021</v>
      </c>
      <c r="K7" s="6">
        <v>2022</v>
      </c>
      <c r="L7" s="6">
        <v>2023</v>
      </c>
      <c r="M7" s="6">
        <v>2024</v>
      </c>
      <c r="N7" s="6">
        <v>2025</v>
      </c>
    </row>
    <row r="8" spans="1:14" x14ac:dyDescent="0.25">
      <c r="A8" s="8" t="s">
        <v>2</v>
      </c>
      <c r="B8" s="9"/>
      <c r="C8" s="10"/>
      <c r="D8" s="11">
        <v>7775360.6200000001</v>
      </c>
      <c r="E8" s="11">
        <v>9960524.6199999992</v>
      </c>
      <c r="F8" s="11">
        <v>10090000</v>
      </c>
      <c r="G8" s="11">
        <v>10070000</v>
      </c>
      <c r="H8" s="11">
        <v>10000000</v>
      </c>
      <c r="I8" s="11">
        <v>10000000</v>
      </c>
      <c r="J8" s="11">
        <v>10000000</v>
      </c>
      <c r="K8" s="11">
        <v>10000000</v>
      </c>
      <c r="L8" s="11">
        <v>10000000</v>
      </c>
      <c r="M8" s="11">
        <v>10000000</v>
      </c>
      <c r="N8" s="11">
        <v>10000000</v>
      </c>
    </row>
    <row r="9" spans="1:14" x14ac:dyDescent="0.25">
      <c r="A9" s="33" t="s">
        <v>3</v>
      </c>
      <c r="B9" s="34"/>
      <c r="C9" s="35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</row>
    <row r="10" spans="1:14" ht="36.75" customHeight="1" x14ac:dyDescent="0.25">
      <c r="A10" s="43" t="s">
        <v>4</v>
      </c>
      <c r="B10" s="44"/>
      <c r="C10" s="45"/>
      <c r="D10" s="13">
        <v>2128988</v>
      </c>
      <c r="E10" s="13">
        <v>2265210</v>
      </c>
      <c r="F10" s="13">
        <v>2260000</v>
      </c>
      <c r="G10" s="13">
        <v>2350000</v>
      </c>
      <c r="H10" s="13">
        <v>2350000</v>
      </c>
      <c r="I10" s="13">
        <v>2300000</v>
      </c>
      <c r="J10" s="13">
        <v>2300000</v>
      </c>
      <c r="K10" s="13">
        <v>2300000</v>
      </c>
      <c r="L10" s="13">
        <v>2300000</v>
      </c>
      <c r="M10" s="13">
        <v>2350000</v>
      </c>
      <c r="N10" s="13">
        <v>2350000</v>
      </c>
    </row>
    <row r="11" spans="1:14" ht="24" customHeight="1" x14ac:dyDescent="0.25">
      <c r="A11" s="63" t="s">
        <v>5</v>
      </c>
      <c r="B11" s="64"/>
      <c r="C11" s="65"/>
      <c r="D11" s="14">
        <v>1094410.19</v>
      </c>
      <c r="E11" s="14">
        <v>1200000</v>
      </c>
      <c r="F11" s="14">
        <v>1200000</v>
      </c>
      <c r="G11" s="14">
        <v>1200000</v>
      </c>
      <c r="H11" s="14">
        <v>1200000</v>
      </c>
      <c r="I11" s="14">
        <v>1200000</v>
      </c>
      <c r="J11" s="14">
        <v>1200000</v>
      </c>
      <c r="K11" s="14">
        <v>1200000</v>
      </c>
      <c r="L11" s="14">
        <v>1200000</v>
      </c>
      <c r="M11" s="14">
        <v>1200000</v>
      </c>
      <c r="N11" s="14">
        <v>1200000</v>
      </c>
    </row>
    <row r="12" spans="1:14" ht="27.75" customHeight="1" x14ac:dyDescent="0.25">
      <c r="A12" s="46" t="s">
        <v>6</v>
      </c>
      <c r="B12" s="47"/>
      <c r="C12" s="48"/>
      <c r="D12" s="13">
        <v>6381218</v>
      </c>
      <c r="E12" s="13">
        <v>6455387</v>
      </c>
      <c r="F12" s="13">
        <v>6500000</v>
      </c>
      <c r="G12" s="13">
        <v>6500000</v>
      </c>
      <c r="H12" s="13">
        <v>6500000</v>
      </c>
      <c r="I12" s="13">
        <v>6500000</v>
      </c>
      <c r="J12" s="13">
        <v>6500000</v>
      </c>
      <c r="K12" s="13">
        <v>6500000</v>
      </c>
      <c r="L12" s="13">
        <v>6500000</v>
      </c>
      <c r="M12" s="13">
        <v>6500000</v>
      </c>
      <c r="N12" s="13">
        <v>6500000</v>
      </c>
    </row>
    <row r="13" spans="1:14" ht="42.75" customHeight="1" x14ac:dyDescent="0.25">
      <c r="A13" s="49" t="s">
        <v>7</v>
      </c>
      <c r="B13" s="50"/>
      <c r="C13" s="51"/>
      <c r="D13" s="15">
        <v>0</v>
      </c>
      <c r="E13" s="15">
        <v>78718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  <c r="N13" s="15">
        <v>0</v>
      </c>
    </row>
    <row r="14" spans="1:14" ht="20.25" customHeight="1" x14ac:dyDescent="0.25">
      <c r="A14" s="16" t="s">
        <v>8</v>
      </c>
      <c r="B14" s="17"/>
      <c r="C14" s="18"/>
      <c r="D14" s="19">
        <f>D8+D12+D13</f>
        <v>14156578.620000001</v>
      </c>
      <c r="E14" s="19">
        <f t="shared" ref="E14:I14" si="0">E8+E12+E13</f>
        <v>16494629.619999999</v>
      </c>
      <c r="F14" s="19">
        <f t="shared" si="0"/>
        <v>16590000</v>
      </c>
      <c r="G14" s="19">
        <f t="shared" si="0"/>
        <v>16570000</v>
      </c>
      <c r="H14" s="19">
        <f t="shared" si="0"/>
        <v>16500000</v>
      </c>
      <c r="I14" s="19">
        <f t="shared" si="0"/>
        <v>16500000</v>
      </c>
      <c r="J14" s="19">
        <f t="shared" ref="J14:M14" si="1">J8+J12+J13</f>
        <v>16500000</v>
      </c>
      <c r="K14" s="19">
        <f t="shared" si="1"/>
        <v>16500000</v>
      </c>
      <c r="L14" s="19">
        <f t="shared" si="1"/>
        <v>16500000</v>
      </c>
      <c r="M14" s="19">
        <f t="shared" si="1"/>
        <v>16500000</v>
      </c>
      <c r="N14" s="19">
        <f t="shared" ref="N14" si="2">N8+N12+N13</f>
        <v>16500000</v>
      </c>
    </row>
    <row r="15" spans="1:14" ht="21.75" customHeight="1" x14ac:dyDescent="0.25">
      <c r="A15" s="57" t="s">
        <v>9</v>
      </c>
      <c r="B15" s="58"/>
      <c r="C15" s="59"/>
      <c r="D15" s="20">
        <v>1417915.14</v>
      </c>
      <c r="E15" s="20">
        <v>3217915.14</v>
      </c>
      <c r="F15" s="20">
        <v>2881086</v>
      </c>
      <c r="G15" s="20">
        <v>2646213</v>
      </c>
      <c r="H15" s="20">
        <v>2421840</v>
      </c>
      <c r="I15" s="20">
        <v>1812967</v>
      </c>
      <c r="J15" s="20">
        <v>1312967</v>
      </c>
      <c r="K15" s="20">
        <v>812967</v>
      </c>
      <c r="L15" s="20">
        <v>512967</v>
      </c>
      <c r="M15" s="20">
        <v>250000</v>
      </c>
      <c r="N15" s="20">
        <v>0</v>
      </c>
    </row>
    <row r="16" spans="1:14" ht="21.75" customHeight="1" x14ac:dyDescent="0.25">
      <c r="A16" s="16" t="s">
        <v>10</v>
      </c>
      <c r="B16" s="17"/>
      <c r="C16" s="18"/>
      <c r="D16" s="21">
        <f t="shared" ref="D16:I16" si="3">D14+D15</f>
        <v>15574493.760000002</v>
      </c>
      <c r="E16" s="21">
        <f t="shared" si="3"/>
        <v>19712544.759999998</v>
      </c>
      <c r="F16" s="21">
        <f>F14+F15</f>
        <v>19471086</v>
      </c>
      <c r="G16" s="21">
        <f t="shared" si="3"/>
        <v>19216213</v>
      </c>
      <c r="H16" s="21">
        <f t="shared" si="3"/>
        <v>18921840</v>
      </c>
      <c r="I16" s="21">
        <f t="shared" si="3"/>
        <v>18312967</v>
      </c>
      <c r="J16" s="21">
        <f t="shared" ref="J16:M16" si="4">J14+J15</f>
        <v>17812967</v>
      </c>
      <c r="K16" s="21">
        <f t="shared" si="4"/>
        <v>17312967</v>
      </c>
      <c r="L16" s="21">
        <f t="shared" si="4"/>
        <v>17012967</v>
      </c>
      <c r="M16" s="21">
        <f t="shared" si="4"/>
        <v>16750000</v>
      </c>
      <c r="N16" s="21">
        <f t="shared" ref="N16" si="5">N14+N15</f>
        <v>16500000</v>
      </c>
    </row>
    <row r="17" spans="1:14" ht="45.75" customHeight="1" x14ac:dyDescent="0.25">
      <c r="A17" s="46" t="s">
        <v>11</v>
      </c>
      <c r="B17" s="52"/>
      <c r="C17" s="53"/>
      <c r="D17" s="28">
        <v>13338645.710000001</v>
      </c>
      <c r="E17" s="22">
        <v>15946115.699999999</v>
      </c>
      <c r="F17" s="22">
        <v>12123170.859999999</v>
      </c>
      <c r="G17" s="22">
        <v>12075127</v>
      </c>
      <c r="H17" s="22">
        <v>12715627</v>
      </c>
      <c r="I17" s="22">
        <v>13841127</v>
      </c>
      <c r="J17" s="22">
        <v>13955000</v>
      </c>
      <c r="K17" s="22">
        <v>13960000</v>
      </c>
      <c r="L17" s="22">
        <v>14165000</v>
      </c>
      <c r="M17" s="22">
        <v>14217033</v>
      </c>
      <c r="N17" s="22">
        <v>14232000</v>
      </c>
    </row>
    <row r="18" spans="1:14" ht="21" customHeight="1" x14ac:dyDescent="0.25">
      <c r="A18" s="60" t="s">
        <v>12</v>
      </c>
      <c r="B18" s="61"/>
      <c r="C18" s="62"/>
      <c r="D18" s="22">
        <v>1190700.69</v>
      </c>
      <c r="E18" s="22">
        <v>2298513.92</v>
      </c>
      <c r="F18" s="22">
        <v>4090000</v>
      </c>
      <c r="G18" s="22">
        <v>4200000</v>
      </c>
      <c r="H18" s="22">
        <v>3500000</v>
      </c>
      <c r="I18" s="22">
        <v>2000000</v>
      </c>
      <c r="J18" s="22">
        <v>2000000</v>
      </c>
      <c r="K18" s="22">
        <v>2000000</v>
      </c>
      <c r="L18" s="22">
        <v>2000000</v>
      </c>
      <c r="M18" s="22">
        <v>2000000</v>
      </c>
      <c r="N18" s="22">
        <v>2000000</v>
      </c>
    </row>
    <row r="19" spans="1:14" ht="23.25" customHeight="1" x14ac:dyDescent="0.25">
      <c r="A19" s="16" t="s">
        <v>19</v>
      </c>
      <c r="B19" s="17"/>
      <c r="C19" s="18"/>
      <c r="D19" s="21">
        <f t="shared" ref="D19:H19" si="6">D17+D18</f>
        <v>14529346.4</v>
      </c>
      <c r="E19" s="21">
        <f t="shared" si="6"/>
        <v>18244629.619999997</v>
      </c>
      <c r="F19" s="21">
        <f t="shared" si="6"/>
        <v>16213170.859999999</v>
      </c>
      <c r="G19" s="21">
        <f t="shared" si="6"/>
        <v>16275127</v>
      </c>
      <c r="H19" s="21">
        <f t="shared" si="6"/>
        <v>16215627</v>
      </c>
      <c r="I19" s="21">
        <f t="shared" ref="I19:N19" si="7">I17+I18</f>
        <v>15841127</v>
      </c>
      <c r="J19" s="21">
        <f t="shared" si="7"/>
        <v>15955000</v>
      </c>
      <c r="K19" s="21">
        <f t="shared" si="7"/>
        <v>15960000</v>
      </c>
      <c r="L19" s="21">
        <f t="shared" si="7"/>
        <v>16165000</v>
      </c>
      <c r="M19" s="21">
        <f t="shared" si="7"/>
        <v>16217033</v>
      </c>
      <c r="N19" s="21">
        <f t="shared" si="7"/>
        <v>16232000</v>
      </c>
    </row>
    <row r="20" spans="1:14" ht="25.5" customHeight="1" x14ac:dyDescent="0.25">
      <c r="A20" s="46" t="s">
        <v>17</v>
      </c>
      <c r="B20" s="40"/>
      <c r="C20" s="41"/>
      <c r="D20" s="22">
        <v>40000</v>
      </c>
      <c r="E20" s="22">
        <v>50000</v>
      </c>
      <c r="F20" s="22">
        <v>40000</v>
      </c>
      <c r="G20" s="22">
        <v>60000</v>
      </c>
      <c r="H20" s="22">
        <v>60000</v>
      </c>
      <c r="I20" s="22">
        <v>50000</v>
      </c>
      <c r="J20" s="22">
        <v>45000</v>
      </c>
      <c r="K20" s="22">
        <v>40000</v>
      </c>
      <c r="L20" s="22">
        <v>35000</v>
      </c>
      <c r="M20" s="22">
        <v>20000</v>
      </c>
      <c r="N20" s="22">
        <v>18000</v>
      </c>
    </row>
    <row r="21" spans="1:14" ht="30.75" customHeight="1" x14ac:dyDescent="0.25">
      <c r="A21" s="54" t="s">
        <v>18</v>
      </c>
      <c r="B21" s="55"/>
      <c r="C21" s="56"/>
      <c r="D21" s="22">
        <v>268776</v>
      </c>
      <c r="E21" s="22">
        <v>472836</v>
      </c>
      <c r="F21" s="22">
        <v>336829.14</v>
      </c>
      <c r="G21" s="22">
        <v>234873</v>
      </c>
      <c r="H21" s="22">
        <v>224373</v>
      </c>
      <c r="I21" s="22">
        <v>608873</v>
      </c>
      <c r="J21" s="22">
        <v>500000</v>
      </c>
      <c r="K21" s="22">
        <v>500000</v>
      </c>
      <c r="L21" s="22">
        <v>300000</v>
      </c>
      <c r="M21" s="22">
        <v>262967</v>
      </c>
      <c r="N21" s="22">
        <v>250000</v>
      </c>
    </row>
    <row r="22" spans="1:14" ht="29.25" customHeight="1" x14ac:dyDescent="0.25">
      <c r="A22" s="39" t="s">
        <v>20</v>
      </c>
      <c r="B22" s="40"/>
      <c r="C22" s="41"/>
      <c r="D22" s="22">
        <v>0</v>
      </c>
      <c r="E22" s="22">
        <v>0</v>
      </c>
      <c r="F22" s="22">
        <v>0</v>
      </c>
      <c r="G22" s="22">
        <v>0</v>
      </c>
      <c r="H22" s="22">
        <v>0</v>
      </c>
      <c r="I22" s="22">
        <v>500000</v>
      </c>
      <c r="J22" s="22">
        <v>500000</v>
      </c>
      <c r="K22" s="22">
        <v>500000</v>
      </c>
      <c r="L22" s="22">
        <v>300000</v>
      </c>
      <c r="M22" s="22">
        <v>0</v>
      </c>
      <c r="N22" s="22">
        <v>0</v>
      </c>
    </row>
    <row r="23" spans="1:14" ht="17.25" customHeight="1" x14ac:dyDescent="0.25">
      <c r="A23" s="63" t="s">
        <v>22</v>
      </c>
      <c r="B23" s="64"/>
      <c r="C23" s="65"/>
      <c r="D23" s="22">
        <v>0</v>
      </c>
      <c r="E23" s="22">
        <v>0</v>
      </c>
      <c r="F23" s="22">
        <v>0</v>
      </c>
      <c r="G23" s="22">
        <v>0</v>
      </c>
      <c r="H23" s="23">
        <v>0</v>
      </c>
      <c r="I23" s="23">
        <v>0</v>
      </c>
      <c r="J23" s="23">
        <v>0</v>
      </c>
      <c r="K23" s="23">
        <v>0</v>
      </c>
      <c r="L23" s="23">
        <v>0</v>
      </c>
      <c r="M23" s="23">
        <v>0</v>
      </c>
      <c r="N23" s="23">
        <v>0</v>
      </c>
    </row>
    <row r="24" spans="1:14" ht="21.75" customHeight="1" x14ac:dyDescent="0.25">
      <c r="A24" s="16" t="s">
        <v>13</v>
      </c>
      <c r="B24" s="17"/>
      <c r="C24" s="18"/>
      <c r="D24" s="21">
        <f t="shared" ref="D24:N24" si="8">D20+D21+D23</f>
        <v>308776</v>
      </c>
      <c r="E24" s="21">
        <f t="shared" si="8"/>
        <v>522836</v>
      </c>
      <c r="F24" s="21">
        <f t="shared" si="8"/>
        <v>376829.14</v>
      </c>
      <c r="G24" s="21">
        <f t="shared" si="8"/>
        <v>294873</v>
      </c>
      <c r="H24" s="21">
        <f t="shared" si="8"/>
        <v>284373</v>
      </c>
      <c r="I24" s="21">
        <f t="shared" si="8"/>
        <v>658873</v>
      </c>
      <c r="J24" s="21">
        <f t="shared" si="8"/>
        <v>545000</v>
      </c>
      <c r="K24" s="21">
        <f t="shared" si="8"/>
        <v>540000</v>
      </c>
      <c r="L24" s="21">
        <f t="shared" si="8"/>
        <v>335000</v>
      </c>
      <c r="M24" s="21">
        <f t="shared" si="8"/>
        <v>282967</v>
      </c>
      <c r="N24" s="21">
        <f t="shared" si="8"/>
        <v>268000</v>
      </c>
    </row>
    <row r="25" spans="1:14" ht="21" customHeight="1" x14ac:dyDescent="0.25">
      <c r="A25" s="16" t="s">
        <v>14</v>
      </c>
      <c r="B25" s="17"/>
      <c r="C25" s="18"/>
      <c r="D25" s="21">
        <f t="shared" ref="D25:I25" si="9">D19+D24</f>
        <v>14838122.4</v>
      </c>
      <c r="E25" s="21">
        <f t="shared" si="9"/>
        <v>18767465.619999997</v>
      </c>
      <c r="F25" s="21">
        <f t="shared" si="9"/>
        <v>16590000</v>
      </c>
      <c r="G25" s="21">
        <f t="shared" si="9"/>
        <v>16570000</v>
      </c>
      <c r="H25" s="21">
        <f t="shared" si="9"/>
        <v>16500000</v>
      </c>
      <c r="I25" s="21">
        <f t="shared" si="9"/>
        <v>16500000</v>
      </c>
      <c r="J25" s="21">
        <f t="shared" ref="J25:M25" si="10">J19+J24</f>
        <v>16500000</v>
      </c>
      <c r="K25" s="21">
        <f t="shared" si="10"/>
        <v>16500000</v>
      </c>
      <c r="L25" s="21">
        <f t="shared" si="10"/>
        <v>16500000</v>
      </c>
      <c r="M25" s="21">
        <f t="shared" si="10"/>
        <v>16500000</v>
      </c>
      <c r="N25" s="21">
        <f t="shared" ref="N25" si="11">N19+N24</f>
        <v>16500000</v>
      </c>
    </row>
    <row r="26" spans="1:14" ht="24" customHeight="1" x14ac:dyDescent="0.25">
      <c r="A26" s="24" t="s">
        <v>15</v>
      </c>
      <c r="B26" s="25"/>
      <c r="C26" s="26"/>
      <c r="D26" s="27">
        <f t="shared" ref="D26:I26" si="12">D16-D25</f>
        <v>736371.36000000127</v>
      </c>
      <c r="E26" s="27">
        <f t="shared" si="12"/>
        <v>945079.1400000006</v>
      </c>
      <c r="F26" s="27">
        <f t="shared" si="12"/>
        <v>2881086</v>
      </c>
      <c r="G26" s="27">
        <f t="shared" si="12"/>
        <v>2646213</v>
      </c>
      <c r="H26" s="27">
        <f t="shared" si="12"/>
        <v>2421840</v>
      </c>
      <c r="I26" s="27">
        <f t="shared" si="12"/>
        <v>1812967</v>
      </c>
      <c r="J26" s="27">
        <f t="shared" ref="J26:M26" si="13">J16-J25</f>
        <v>1312967</v>
      </c>
      <c r="K26" s="27">
        <f t="shared" si="13"/>
        <v>812967</v>
      </c>
      <c r="L26" s="27">
        <f t="shared" si="13"/>
        <v>512967</v>
      </c>
      <c r="M26" s="27">
        <f t="shared" si="13"/>
        <v>250000</v>
      </c>
      <c r="N26" s="27">
        <f t="shared" ref="N26" si="14">N16-N25</f>
        <v>0</v>
      </c>
    </row>
    <row r="27" spans="1:14" ht="32.25" customHeight="1" x14ac:dyDescent="0.25">
      <c r="A27" s="42" t="s">
        <v>16</v>
      </c>
      <c r="B27" s="40"/>
      <c r="C27" s="41"/>
      <c r="D27" s="21">
        <f t="shared" ref="D27:I27" si="15">D24*100/D14</f>
        <v>2.1811484843079971</v>
      </c>
      <c r="E27" s="21">
        <f t="shared" si="15"/>
        <v>3.1697347078715432</v>
      </c>
      <c r="F27" s="21">
        <f t="shared" si="15"/>
        <v>2.2714233875828813</v>
      </c>
      <c r="G27" s="21">
        <f t="shared" si="15"/>
        <v>1.7795594447797225</v>
      </c>
      <c r="H27" s="21">
        <f t="shared" si="15"/>
        <v>1.7234727272727273</v>
      </c>
      <c r="I27" s="21">
        <f t="shared" si="15"/>
        <v>3.993169696969697</v>
      </c>
      <c r="J27" s="21">
        <f t="shared" ref="J27:M27" si="16">J24*100/J14</f>
        <v>3.3030303030303032</v>
      </c>
      <c r="K27" s="21">
        <f t="shared" si="16"/>
        <v>3.2727272727272729</v>
      </c>
      <c r="L27" s="21">
        <f t="shared" si="16"/>
        <v>2.0303030303030303</v>
      </c>
      <c r="M27" s="21">
        <f t="shared" si="16"/>
        <v>1.7149515151515151</v>
      </c>
      <c r="N27" s="21">
        <f t="shared" ref="N27" si="17">N24*100/N14</f>
        <v>1.6242424242424243</v>
      </c>
    </row>
  </sheetData>
  <mergeCells count="18">
    <mergeCell ref="A22:C22"/>
    <mergeCell ref="A27:C27"/>
    <mergeCell ref="A10:C10"/>
    <mergeCell ref="A12:C12"/>
    <mergeCell ref="A13:C13"/>
    <mergeCell ref="A17:C17"/>
    <mergeCell ref="A20:C20"/>
    <mergeCell ref="A21:C21"/>
    <mergeCell ref="A15:C15"/>
    <mergeCell ref="A18:C18"/>
    <mergeCell ref="A23:C23"/>
    <mergeCell ref="A11:C11"/>
    <mergeCell ref="A4:I4"/>
    <mergeCell ref="D3:G3"/>
    <mergeCell ref="D2:H2"/>
    <mergeCell ref="A9:C9"/>
    <mergeCell ref="E5:F5"/>
    <mergeCell ref="E6:N6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headerFooter>
    <oddHeader>&amp;R&amp;14Załącznik Nr 1
do Uchwały Nr 114/XVII/2016
Rady Gminy Nowe Miasto
z dnia 28 czerwca 2016r</oddHeader>
    <oddFooter>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Arkusz1</vt:lpstr>
      <vt:lpstr>Arkusz2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Szczepanek</dc:creator>
  <cp:lastModifiedBy>ADMIN</cp:lastModifiedBy>
  <cp:lastPrinted>2016-06-28T13:51:55Z</cp:lastPrinted>
  <dcterms:created xsi:type="dcterms:W3CDTF">2012-05-24T10:44:04Z</dcterms:created>
  <dcterms:modified xsi:type="dcterms:W3CDTF">2016-06-28T13:52:14Z</dcterms:modified>
</cp:coreProperties>
</file>